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defaultThemeVersion="124226"/>
  <mc:AlternateContent xmlns:mc="http://schemas.openxmlformats.org/markup-compatibility/2006">
    <mc:Choice Requires="x15">
      <x15ac:absPath xmlns:x15ac="http://schemas.microsoft.com/office/spreadsheetml/2010/11/ac" url="V:\2023 RFPs\"/>
    </mc:Choice>
  </mc:AlternateContent>
  <xr:revisionPtr revIDLastSave="0" documentId="8_{846B3E24-F66A-4C1C-B9CE-5C3DE4B3B26B}" xr6:coauthVersionLast="36" xr6:coauthVersionMax="36" xr10:uidLastSave="{00000000-0000-0000-0000-000000000000}"/>
  <bookViews>
    <workbookView xWindow="-120" yWindow="-120" windowWidth="24240" windowHeight="13140" xr2:uid="{00000000-000D-0000-FFFF-FFFF00000000}"/>
  </bookViews>
  <sheets>
    <sheet name="Congregate Sites" sheetId="2" r:id="rId1"/>
    <sheet name="Congregate Price Proposal" sheetId="4" r:id="rId2"/>
    <sheet name="Frozen Meal Sites" sheetId="7" r:id="rId3"/>
    <sheet name="Frozen price proposal" sheetId="5" r:id="rId4"/>
    <sheet name="New Dining Sites"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C26" i="5" l="1"/>
  <c r="D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C40" i="6"/>
  <c r="C37" i="6"/>
  <c r="C26" i="6"/>
  <c r="C16" i="5"/>
  <c r="D28" i="5" s="1"/>
  <c r="B15" i="4"/>
  <c r="F59" i="7" l="1"/>
  <c r="C29" i="6"/>
  <c r="D15" i="5" l="1"/>
  <c r="D14" i="5"/>
  <c r="E14" i="5" s="1"/>
  <c r="D13" i="5"/>
  <c r="E13" i="5" s="1"/>
  <c r="C26" i="4"/>
  <c r="E15" i="5" l="1"/>
  <c r="E16" i="5" s="1"/>
  <c r="C27" i="5" s="1"/>
  <c r="C28" i="5" s="1"/>
  <c r="D24" i="5"/>
  <c r="D26" i="5" s="1"/>
  <c r="D27" i="5" s="1"/>
  <c r="D25" i="5"/>
  <c r="B24" i="4"/>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F59" i="2"/>
  <c r="H59" i="2" l="1"/>
  <c r="C12" i="4" s="1"/>
  <c r="D12" i="4" s="1"/>
  <c r="C14" i="4" l="1"/>
  <c r="D14" i="4" s="1"/>
  <c r="C13" i="4"/>
  <c r="C23" i="4" l="1"/>
  <c r="C22" i="4"/>
  <c r="D13" i="4"/>
  <c r="D15" i="4" l="1"/>
  <c r="B25" i="4" s="1"/>
  <c r="B26" i="4" s="1"/>
  <c r="C24" i="4"/>
  <c r="C25" i="4" s="1"/>
</calcChain>
</file>

<file path=xl/sharedStrings.xml><?xml version="1.0" encoding="utf-8"?>
<sst xmlns="http://schemas.openxmlformats.org/spreadsheetml/2006/main" count="317" uniqueCount="150">
  <si>
    <t>CONGREGATE FOOD PROGRAM</t>
  </si>
  <si>
    <t>EXPENSES:</t>
  </si>
  <si>
    <t>TOTAL</t>
  </si>
  <si>
    <t>ANTICIPATED REVENUE</t>
  </si>
  <si>
    <t>TOTAL REVENUE</t>
  </si>
  <si>
    <t>TOTAL $S</t>
  </si>
  <si>
    <t>PER MEAL</t>
  </si>
  <si>
    <t>Applicant Organization:</t>
  </si>
  <si>
    <t>Congregate Site</t>
  </si>
  <si>
    <t>AKRON</t>
  </si>
  <si>
    <t>ALDEN</t>
  </si>
  <si>
    <t>AUTUMNWOOD</t>
  </si>
  <si>
    <t>BAPTIST MANOR</t>
  </si>
  <si>
    <t>BELLE CENTER</t>
  </si>
  <si>
    <t>BOSTON</t>
  </si>
  <si>
    <t>BUFFALO URBAN</t>
  </si>
  <si>
    <t>CAYUGA</t>
  </si>
  <si>
    <t>CHEEKTOWAGA</t>
  </si>
  <si>
    <t>CLARENCE</t>
  </si>
  <si>
    <t>CONCORD SPRINGVILLE</t>
  </si>
  <si>
    <t>EDWARD SAUNDERS</t>
  </si>
  <si>
    <t>GLORIA PARKS</t>
  </si>
  <si>
    <t>HAMBURG</t>
  </si>
  <si>
    <t>HISPANICS UNITED</t>
  </si>
  <si>
    <t>KENMORE</t>
  </si>
  <si>
    <t>LACKAWANNA</t>
  </si>
  <si>
    <t>LANCASTER</t>
  </si>
  <si>
    <t>MARYVALE/MOOR</t>
  </si>
  <si>
    <t>NORTH BUFFALO</t>
  </si>
  <si>
    <t>NORTHWEST</t>
  </si>
  <si>
    <t>ORCHARD PARK</t>
  </si>
  <si>
    <t>RICHMOND SUMMER</t>
  </si>
  <si>
    <t>SALVATION ARMY-TON</t>
  </si>
  <si>
    <t>SCHILLER PARK</t>
  </si>
  <si>
    <t>SENECA BABCOCK</t>
  </si>
  <si>
    <t>SLOAN</t>
  </si>
  <si>
    <t>TOSH COLLINS</t>
  </si>
  <si>
    <t>TOWN OF AURORA</t>
  </si>
  <si>
    <t>TOWN OF EVANS</t>
  </si>
  <si>
    <t>TOWN OF HAMBURG</t>
  </si>
  <si>
    <t>TOWN OF MARILLA</t>
  </si>
  <si>
    <t>TOWN OF TONAWANDA</t>
  </si>
  <si>
    <t>UNITED CHURCH</t>
  </si>
  <si>
    <t>WEST SENECA</t>
  </si>
  <si>
    <t>WILLIAM EMSLIE</t>
  </si>
  <si>
    <t xml:space="preserve"> </t>
  </si>
  <si>
    <t>MANAGEMENT FEE</t>
  </si>
  <si>
    <t>ECENS FUNDS (Federal, State, County, Participant contributions)</t>
  </si>
  <si>
    <t>Projected Meals to be Served</t>
  </si>
  <si>
    <t>APPLICANT MATCH</t>
  </si>
  <si>
    <t>OTHER APPLICANT PROGRAM INCOME / FUND RAISING</t>
  </si>
  <si>
    <t>SUB-TOTAL APPLICANT FUNDS</t>
  </si>
  <si>
    <t>DIRECT COSTS OF OPERATIONS FOR: Labor, Food &amp;  Miscellaneous Expenses</t>
  </si>
  <si>
    <t>Applicants enter data into shaded cells. Other cells will automatically populate</t>
  </si>
  <si>
    <t>Per Meal Price</t>
  </si>
  <si>
    <t>Projected Meals times per meal price</t>
  </si>
  <si>
    <t>NEW DINING SITES</t>
  </si>
  <si>
    <t>Applicants proposing to provide frozen weekend meals should complete the shaded boxes below</t>
  </si>
  <si>
    <t>Applicants enter their per meal prices into shaded cells. Other cells will automatically populate</t>
  </si>
  <si>
    <t>(Note #1)</t>
  </si>
  <si>
    <t>Steet Address</t>
  </si>
  <si>
    <t>zip code</t>
  </si>
  <si>
    <t>city / town</t>
  </si>
  <si>
    <t>New site name</t>
  </si>
  <si>
    <t>Times: Projected annual number of congregate meals to be served at the new site</t>
  </si>
  <si>
    <t>Total Projected cost</t>
  </si>
  <si>
    <t>FROZEN WEEKEND MEALS PRICE</t>
  </si>
  <si>
    <t>CONGREGATE MEALS - PRICE PROPOSAL</t>
  </si>
  <si>
    <t>If applicable, applicants enter their total match and other income dollars they are dedicating to the program to help defray costs, in the shaded cells below</t>
  </si>
  <si>
    <t>CONGREGATE SITES &amp; PROJECTED MEALS</t>
  </si>
  <si>
    <t>Is applicant proposing to provide food for this site?</t>
  </si>
  <si>
    <t>annual projected  number of meals to be served</t>
  </si>
  <si>
    <t>DIRECT COSTS OF OPERATIONS FOR: Labor, Supplies &amp;  Miscellaneous Expenses</t>
  </si>
  <si>
    <t>Food Cost</t>
  </si>
  <si>
    <t>NEW DINING SITE - CONGREGATE MEAL COST</t>
  </si>
  <si>
    <t>NEW DINING SITE - FROZEN MEAL COST</t>
  </si>
  <si>
    <t>Times: Projected annual number of frozen meals to be served at the new site</t>
  </si>
  <si>
    <t>Applicant Organization Name:</t>
  </si>
  <si>
    <t>Proposers desiring to provide congregate and / or frozen meals to a new dining site that they operate, and which is not included on the Sites tabs, should enter the requested information into the shaded cells below</t>
  </si>
  <si>
    <t>FROZEN MEAL SITES &amp; PROJECTED MEALS</t>
  </si>
  <si>
    <t>Is applicant proposing to provide frozen meals for this site?</t>
  </si>
  <si>
    <t>Note #1 - Projected Meals to be served is from the total of column F on the Frozen Meal Sites tab</t>
  </si>
  <si>
    <t>Projected Meals to be Served (Note #1)</t>
  </si>
  <si>
    <t>Congregate Site Name</t>
  </si>
  <si>
    <t>2022 frozen meals ordered</t>
  </si>
  <si>
    <t>Frozen Meals Price Proposal</t>
  </si>
  <si>
    <t>Address</t>
  </si>
  <si>
    <t>In column E, applicants should use the drop down to enter YES for each site they are proposing to provide frozen meals for. Leave blank or enter NO for sites they are not proposing to provide meals for.</t>
  </si>
  <si>
    <t>Column F will automatically populate with the number of annual projected meals for sites the applicant is proposing to provide frozen meals for. The total of column F will carryover to the Frozen Price Proposal tab as the Projected Number of Meals to be Served.</t>
  </si>
  <si>
    <t>24 Ludington Street, Buffalo, NY 14206</t>
  </si>
  <si>
    <t>5691 Cummings Rd. Akron, NY 14001</t>
  </si>
  <si>
    <t>13116 W. Main St. Alden, NY 14004</t>
  </si>
  <si>
    <t>AMHERST</t>
  </si>
  <si>
    <t>370 John James Audubon Pkwy Amherst, NY 14228</t>
  </si>
  <si>
    <t>1800 Clinton St. Buffalo, NY 14206</t>
  </si>
  <si>
    <t>276 Linwood Avenue, Buffalo, NY 14209</t>
  </si>
  <si>
    <t>104 Maryland St. Buffalo, NY 14201</t>
  </si>
  <si>
    <t>8500 Boston State Rd. Boston, NY 14025</t>
  </si>
  <si>
    <t>86 Pine Street, Buffalo, NY 14204</t>
  </si>
  <si>
    <t>100 Hutchens Dr., Cheektowaga, NY 14227</t>
  </si>
  <si>
    <t>3349 Broadway, Cheektowaga, NY 14227</t>
  </si>
  <si>
    <t>4600 Thompson Rd. Clarence, NY 14031</t>
  </si>
  <si>
    <t>2777 Bailey Ave. Buffalo, NY 14215</t>
  </si>
  <si>
    <t>FRIENDS</t>
  </si>
  <si>
    <t>118 E. Utica St. Buffalo, NY 14209</t>
  </si>
  <si>
    <t>3242 Main St. Buffalo, NY 14214</t>
  </si>
  <si>
    <t>254 Virginia St. Buffalo, NY 14201</t>
  </si>
  <si>
    <t>135 Wilber Ave. Kenmore, NY 14217</t>
  </si>
  <si>
    <t>230 Martin Rd. Lackawanna, NY 14218</t>
  </si>
  <si>
    <t>100 Oxford Lancaster, NY 14086</t>
  </si>
  <si>
    <t>100 Moorman Drive, Cheektowaga, NY 14225</t>
  </si>
  <si>
    <t>155 Lawn Ave. Buffalo, NY 14207</t>
  </si>
  <si>
    <t>ST. JOHN'S COMM. CHURCH</t>
  </si>
  <si>
    <t>2871 E. Church Rd., Eden, NY 14057</t>
  </si>
  <si>
    <t>46 Broad St. Tonawanda, NY 14150</t>
  </si>
  <si>
    <t>1168 Seneca Street, Buffalo, NY 14210</t>
  </si>
  <si>
    <t>140 Halstead Sloan, NY 14212</t>
  </si>
  <si>
    <t>35 Cazenovia St. Buffalo, NY 14220</t>
  </si>
  <si>
    <t>101 King St. East Aurora, NY 14052</t>
  </si>
  <si>
    <t>999 Sturgeon Point Rd. Derby, NY 14047</t>
  </si>
  <si>
    <t>4540 Southwestern Blvd., Hamburg NY 14075</t>
  </si>
  <si>
    <t>1810 Two Rod Rd., Marilla, NY 14102</t>
  </si>
  <si>
    <t>291 Ensminger Rd. Tonawanda, NY 14150</t>
  </si>
  <si>
    <t>50 North Avenue, West Seneca, NY 14224</t>
  </si>
  <si>
    <t>VIOLET HOUSE</t>
  </si>
  <si>
    <t>11 Haley Lane, Cheektowaga, NY 14227</t>
  </si>
  <si>
    <t>4620 Seneca St. W. Seneca, NY 14224</t>
  </si>
  <si>
    <t>WEST SIDE COMM.</t>
  </si>
  <si>
    <t>161 Vermont St., Buffalo, NY 14222</t>
  </si>
  <si>
    <t>585 William St. Buffalo, NY 14206</t>
  </si>
  <si>
    <t>WILLIAMSTOWNE VILLAGE</t>
  </si>
  <si>
    <t>2940 Williams St., Buffalo, NY 14227</t>
  </si>
  <si>
    <t>2022 meals ordered</t>
  </si>
  <si>
    <t>Days meals served per week in 2022</t>
  </si>
  <si>
    <t>Bulk or Tray Site</t>
  </si>
  <si>
    <t>BULK</t>
  </si>
  <si>
    <t>TRAY</t>
  </si>
  <si>
    <t>In column G, applicants should use the drop down to enter YES for each site they are proposing to provide meals for. Leave blank or enter NO for sites they are not proposing to provide meals for.</t>
  </si>
  <si>
    <t>Column H will automatically populate with the number of annual projected meals for sites the applicant is proposing to provide meals for. Column H's total will carryover to the Price Proposal tab as the Projected Number of Meals to be Served.</t>
  </si>
  <si>
    <t>Note #1 - Projected Meals to be served is from the total of column H on the Congregate Sites tab</t>
  </si>
  <si>
    <t>ECENS 2024 RFP PRICE PROPOSAL</t>
  </si>
  <si>
    <t>ECENS 2024  RFP PRICE PROPOSAL</t>
  </si>
  <si>
    <t>40 Commerce Dr. Springville, NY 14141</t>
  </si>
  <si>
    <t>203 Sanders Rd. Buffalo, NY 14216</t>
  </si>
  <si>
    <t>4520 California Rd, Orchard Park, NY 14217</t>
  </si>
  <si>
    <t>ABLEY/HENNEPIN</t>
  </si>
  <si>
    <t>2057 Genesee St. Buffalo, NY 14211</t>
  </si>
  <si>
    <t>337 Summer St. Buffalo, NY 14222</t>
  </si>
  <si>
    <t>25 Buffalo St, Hamburg, NY 14075</t>
  </si>
  <si>
    <t>4520 California Rd. Orchard Park, NY 14217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</si>
</sst>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5" x14ac:knownFonts="1">
    <font>
      <sz val="11"/>
      <color theme="1"/>
      <name val="Calibri"/>
      <family val="2"/>
      <scheme val="minor"/>
    </font>
    <font>
      <sz val="11"/>
      <color theme="1"/>
      <name val="Calibri"/>
      <family val="2"/>
      <scheme val="minor"/>
    </font>
    <font>
      <sz val="9"/>
      <color indexed="8"/>
      <name val="Calibri"/>
      <family val="2"/>
    </font>
    <font>
      <b/>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4">
    <xf numFmtId="0" fontId="0" fillId="0" borderId="0" xfId="0"/>
    <xf numFmtId="0" fontId="0" fillId="0" borderId="1" xfId="0" applyBorder="1"/>
    <xf numFmtId="9" fontId="0" fillId="0" borderId="0" xfId="3" applyFont="1"/>
    <xf numFmtId="44" fontId="0" fillId="0" borderId="1" xfId="2" applyFont="1" applyBorder="1"/>
    <xf numFmtId="0" fontId="0" fillId="0" borderId="1" xfId="0" applyBorder="1" applyAlignment="1">
      <alignment wrapText="1"/>
    </xf>
    <xf numFmtId="0" fontId="0" fillId="0" borderId="1" xfId="0" applyBorder="1" applyAlignment="1">
      <alignment horizontal="center" wrapText="1"/>
    </xf>
    <xf numFmtId="0" fontId="0" fillId="2" borderId="0" xfId="0" applyFill="1" applyAlignment="1">
      <alignment horizontal="center"/>
    </xf>
    <xf numFmtId="0" fontId="2" fillId="0" borderId="1" xfId="0" applyFont="1" applyBorder="1"/>
    <xf numFmtId="164" fontId="0" fillId="0" borderId="0" xfId="1" applyNumberFormat="1" applyFont="1" applyBorder="1"/>
    <xf numFmtId="44" fontId="0" fillId="2" borderId="1" xfId="2" applyFont="1" applyFill="1" applyBorder="1"/>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3" fillId="0" borderId="0" xfId="0" applyFont="1"/>
    <xf numFmtId="0" fontId="0" fillId="3" borderId="0" xfId="0" applyFill="1"/>
    <xf numFmtId="0" fontId="3" fillId="0" borderId="0" xfId="0" applyFont="1" applyAlignment="1">
      <alignment horizontal="center"/>
    </xf>
    <xf numFmtId="0" fontId="3" fillId="0" borderId="0" xfId="0" applyFont="1" applyAlignment="1">
      <alignment wrapText="1"/>
    </xf>
    <xf numFmtId="44" fontId="0" fillId="0" borderId="2" xfId="0" applyNumberFormat="1" applyBorder="1"/>
    <xf numFmtId="44" fontId="0" fillId="3" borderId="1" xfId="2" applyFont="1" applyFill="1" applyBorder="1"/>
    <xf numFmtId="0" fontId="3" fillId="0" borderId="0" xfId="0" applyFont="1" applyAlignment="1">
      <alignment horizontal="center" wrapText="1"/>
    </xf>
    <xf numFmtId="0" fontId="2" fillId="0" borderId="0" xfId="0" applyFont="1"/>
    <xf numFmtId="164" fontId="0" fillId="0" borderId="5" xfId="1" applyNumberFormat="1" applyFont="1" applyBorder="1"/>
    <xf numFmtId="164" fontId="0" fillId="0" borderId="3" xfId="1" applyNumberFormat="1" applyFont="1" applyBorder="1"/>
    <xf numFmtId="164" fontId="0" fillId="0" borderId="4" xfId="1" applyNumberFormat="1" applyFont="1" applyBorder="1"/>
    <xf numFmtId="3" fontId="0" fillId="0" borderId="1" xfId="0" applyNumberFormat="1" applyBorder="1" applyAlignment="1">
      <alignment horizontal="center" wrapText="1"/>
    </xf>
    <xf numFmtId="164" fontId="0" fillId="0" borderId="1" xfId="1" applyNumberFormat="1" applyFont="1" applyBorder="1" applyAlignment="1"/>
    <xf numFmtId="0" fontId="0" fillId="0" borderId="1" xfId="0" applyBorder="1" applyAlignment="1">
      <alignment horizontal="center"/>
    </xf>
    <xf numFmtId="0" fontId="3" fillId="2" borderId="0" xfId="0" applyFont="1" applyFill="1" applyAlignment="1">
      <alignment horizontal="center"/>
    </xf>
    <xf numFmtId="0" fontId="3" fillId="2" borderId="0" xfId="0" applyFont="1" applyFill="1"/>
    <xf numFmtId="0" fontId="0" fillId="0" borderId="6" xfId="0" applyBorder="1" applyAlignment="1">
      <alignment vertical="center" wrapText="1"/>
    </xf>
    <xf numFmtId="0" fontId="0" fillId="0" borderId="7" xfId="0" applyBorder="1" applyAlignment="1">
      <alignment vertical="center" wrapText="1"/>
    </xf>
    <xf numFmtId="0" fontId="0" fillId="0" borderId="6" xfId="0" applyBorder="1" applyAlignment="1">
      <alignment horizontal="center"/>
    </xf>
    <xf numFmtId="3" fontId="0" fillId="0" borderId="6" xfId="0" applyNumberFormat="1" applyBorder="1" applyAlignment="1">
      <alignment horizontal="right" vertical="center" wrapText="1"/>
    </xf>
    <xf numFmtId="3" fontId="0" fillId="4" borderId="6" xfId="0" applyNumberFormat="1" applyFill="1" applyBorder="1" applyAlignment="1">
      <alignment horizontal="right" vertical="center" wrapText="1"/>
    </xf>
    <xf numFmtId="0" fontId="0" fillId="4" borderId="6" xfId="0" applyFill="1" applyBorder="1"/>
    <xf numFmtId="0" fontId="0" fillId="0" borderId="6" xfId="0" applyBorder="1" applyAlignment="1">
      <alignment horizontal="center" vertical="center" wrapText="1"/>
    </xf>
    <xf numFmtId="0" fontId="0" fillId="0" borderId="8" xfId="0" applyBorder="1" applyAlignment="1">
      <alignment horizontal="center" vertical="center" wrapText="1"/>
    </xf>
    <xf numFmtId="0" fontId="4" fillId="4" borderId="1" xfId="0" applyFont="1" applyFill="1" applyBorder="1" applyAlignment="1">
      <alignment horizontal="center" vertical="center" wrapText="1"/>
    </xf>
    <xf numFmtId="164" fontId="0" fillId="0" borderId="6" xfId="1" applyNumberFormat="1" applyFont="1" applyBorder="1" applyAlignment="1">
      <alignment horizontal="center"/>
    </xf>
    <xf numFmtId="0" fontId="0" fillId="0" borderId="0" xfId="0" applyAlignment="1">
      <alignment wrapText="1"/>
    </xf>
    <xf numFmtId="0" fontId="0" fillId="2" borderId="0" xfId="0" applyFill="1" applyAlignment="1">
      <alignment horizontal="center" wrapText="1"/>
    </xf>
    <xf numFmtId="0" fontId="0" fillId="0" borderId="0" xfId="0" applyAlignment="1">
      <alignment horizontal="center" wrapText="1"/>
    </xf>
    <xf numFmtId="0" fontId="0" fillId="3" borderId="0" xfId="0" applyFill="1" applyAlignment="1">
      <alignment horizontal="left" wrapText="1"/>
    </xf>
    <xf numFmtId="0" fontId="0" fillId="3" borderId="0" xfId="0" applyFill="1" applyAlignment="1">
      <alignment horizont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59"/>
  <sheetViews>
    <sheetView tabSelected="1" topLeftCell="A15" workbookViewId="0">
      <selection activeCell="C41" sqref="C41"/>
    </sheetView>
  </sheetViews>
  <sheetFormatPr defaultRowHeight="15" x14ac:dyDescent="0.25"/>
  <cols>
    <col min="1" max="1" width="4.85546875" customWidth="1"/>
    <col min="2" max="2" width="21.42578125" customWidth="1"/>
    <col min="3" max="3" width="39.85546875" customWidth="1"/>
    <col min="4" max="5" width="11.42578125" customWidth="1"/>
    <col min="6" max="6" width="13.140625" customWidth="1"/>
    <col min="7" max="7" width="15.85546875" customWidth="1"/>
    <col min="8" max="8" width="11.5703125" customWidth="1"/>
  </cols>
  <sheetData>
    <row r="1" spans="2:8" x14ac:dyDescent="0.25">
      <c r="B1" s="13" t="s">
        <v>140</v>
      </c>
      <c r="C1" s="13"/>
      <c r="D1" s="13"/>
      <c r="E1" s="13"/>
    </row>
    <row r="2" spans="2:8" x14ac:dyDescent="0.25">
      <c r="B2" s="13" t="s">
        <v>0</v>
      </c>
      <c r="C2" s="13"/>
      <c r="D2" s="13"/>
      <c r="E2" s="13"/>
    </row>
    <row r="4" spans="2:8" x14ac:dyDescent="0.25">
      <c r="B4" s="13" t="s">
        <v>69</v>
      </c>
      <c r="C4" s="13"/>
      <c r="D4" s="13"/>
      <c r="E4" s="13"/>
    </row>
    <row r="5" spans="2:8" x14ac:dyDescent="0.25">
      <c r="B5" t="s">
        <v>53</v>
      </c>
    </row>
    <row r="7" spans="2:8" ht="30.75" customHeight="1" x14ac:dyDescent="0.25">
      <c r="B7" s="39" t="s">
        <v>137</v>
      </c>
      <c r="C7" s="39"/>
      <c r="D7" s="39"/>
      <c r="E7" s="39"/>
      <c r="F7" s="39"/>
      <c r="G7" s="39"/>
    </row>
    <row r="9" spans="2:8" ht="30" customHeight="1" x14ac:dyDescent="0.25">
      <c r="B9" s="39" t="s">
        <v>138</v>
      </c>
      <c r="C9" s="39"/>
      <c r="D9" s="39"/>
      <c r="E9" s="39"/>
      <c r="F9" s="39"/>
      <c r="G9" s="39"/>
    </row>
    <row r="10" spans="2:8" x14ac:dyDescent="0.25">
      <c r="B10" s="10"/>
      <c r="C10" s="10"/>
      <c r="D10" s="10"/>
      <c r="E10" s="10"/>
      <c r="F10" s="10"/>
      <c r="G10" s="10"/>
    </row>
    <row r="12" spans="2:8" ht="27.95" customHeight="1" x14ac:dyDescent="0.25">
      <c r="B12" s="13" t="s">
        <v>7</v>
      </c>
      <c r="C12" s="28"/>
      <c r="D12" s="28"/>
      <c r="E12" s="13"/>
      <c r="F12" s="10"/>
      <c r="G12" s="10"/>
      <c r="H12" s="10"/>
    </row>
    <row r="14" spans="2:8" ht="15.75" thickBot="1" x14ac:dyDescent="0.3"/>
    <row r="15" spans="2:8" ht="75.75" thickBot="1" x14ac:dyDescent="0.3">
      <c r="B15" s="1" t="s">
        <v>83</v>
      </c>
      <c r="C15" s="26" t="s">
        <v>86</v>
      </c>
      <c r="D15" s="37" t="s">
        <v>134</v>
      </c>
      <c r="E15" s="5" t="s">
        <v>133</v>
      </c>
      <c r="F15" s="5" t="s">
        <v>132</v>
      </c>
      <c r="G15" s="5" t="s">
        <v>70</v>
      </c>
      <c r="H15" s="5" t="s">
        <v>71</v>
      </c>
    </row>
    <row r="16" spans="2:8" ht="14.45" customHeight="1" x14ac:dyDescent="0.25">
      <c r="B16" s="29" t="s">
        <v>145</v>
      </c>
      <c r="C16" s="30" t="s">
        <v>89</v>
      </c>
      <c r="D16" s="36" t="s">
        <v>135</v>
      </c>
      <c r="E16" s="31">
        <v>5</v>
      </c>
      <c r="F16" s="32">
        <v>2554</v>
      </c>
      <c r="G16" s="6"/>
      <c r="H16" s="22" t="str">
        <f>IF(G16="YES",F16," ")</f>
        <v xml:space="preserve"> </v>
      </c>
    </row>
    <row r="17" spans="2:8" ht="14.45" customHeight="1" x14ac:dyDescent="0.25">
      <c r="B17" s="29" t="s">
        <v>9</v>
      </c>
      <c r="C17" s="30" t="s">
        <v>90</v>
      </c>
      <c r="D17" s="35" t="s">
        <v>136</v>
      </c>
      <c r="E17" s="31">
        <v>5</v>
      </c>
      <c r="F17" s="32">
        <v>6206</v>
      </c>
      <c r="G17" s="6"/>
      <c r="H17" s="23" t="str">
        <f t="shared" ref="H17:H58" si="0">IF(G17="YES",F17," ")</f>
        <v xml:space="preserve"> </v>
      </c>
    </row>
    <row r="18" spans="2:8" ht="14.45" customHeight="1" x14ac:dyDescent="0.25">
      <c r="B18" s="29" t="s">
        <v>10</v>
      </c>
      <c r="C18" s="30" t="s">
        <v>91</v>
      </c>
      <c r="D18" s="35" t="s">
        <v>136</v>
      </c>
      <c r="E18" s="31">
        <v>3</v>
      </c>
      <c r="F18" s="32">
        <v>3260</v>
      </c>
      <c r="G18" s="6"/>
      <c r="H18" s="23" t="str">
        <f t="shared" si="0"/>
        <v xml:space="preserve"> </v>
      </c>
    </row>
    <row r="19" spans="2:8" ht="14.45" customHeight="1" x14ac:dyDescent="0.25">
      <c r="B19" s="29" t="s">
        <v>92</v>
      </c>
      <c r="C19" s="30" t="s">
        <v>93</v>
      </c>
      <c r="D19" s="35" t="s">
        <v>135</v>
      </c>
      <c r="E19" s="31">
        <v>5</v>
      </c>
      <c r="F19" s="32">
        <v>12205</v>
      </c>
      <c r="G19" s="6"/>
      <c r="H19" s="23" t="str">
        <f t="shared" si="0"/>
        <v xml:space="preserve"> </v>
      </c>
    </row>
    <row r="20" spans="2:8" ht="14.45" customHeight="1" x14ac:dyDescent="0.25">
      <c r="B20" s="29" t="s">
        <v>11</v>
      </c>
      <c r="C20" s="30" t="s">
        <v>94</v>
      </c>
      <c r="D20" s="35" t="s">
        <v>136</v>
      </c>
      <c r="E20" s="31">
        <v>5</v>
      </c>
      <c r="F20" s="32">
        <v>1082</v>
      </c>
      <c r="G20" s="6"/>
      <c r="H20" s="23" t="str">
        <f t="shared" si="0"/>
        <v xml:space="preserve"> </v>
      </c>
    </row>
    <row r="21" spans="2:8" ht="14.45" customHeight="1" x14ac:dyDescent="0.25">
      <c r="B21" s="29" t="s">
        <v>12</v>
      </c>
      <c r="C21" s="30" t="s">
        <v>95</v>
      </c>
      <c r="D21" s="35" t="s">
        <v>136</v>
      </c>
      <c r="E21" s="31">
        <v>5</v>
      </c>
      <c r="F21" s="32">
        <v>4620</v>
      </c>
      <c r="G21" s="6"/>
      <c r="H21" s="23" t="str">
        <f t="shared" si="0"/>
        <v xml:space="preserve"> </v>
      </c>
    </row>
    <row r="22" spans="2:8" ht="14.45" customHeight="1" x14ac:dyDescent="0.25">
      <c r="B22" s="29" t="s">
        <v>13</v>
      </c>
      <c r="C22" s="30" t="s">
        <v>96</v>
      </c>
      <c r="D22" s="35" t="s">
        <v>135</v>
      </c>
      <c r="E22" s="31">
        <v>5</v>
      </c>
      <c r="F22" s="32">
        <v>2115</v>
      </c>
      <c r="G22" s="6"/>
      <c r="H22" s="23" t="str">
        <f t="shared" si="0"/>
        <v xml:space="preserve"> </v>
      </c>
    </row>
    <row r="23" spans="2:8" ht="14.45" customHeight="1" x14ac:dyDescent="0.25">
      <c r="B23" s="29" t="s">
        <v>14</v>
      </c>
      <c r="C23" s="30" t="s">
        <v>97</v>
      </c>
      <c r="D23" s="35" t="s">
        <v>135</v>
      </c>
      <c r="E23" s="31">
        <v>5</v>
      </c>
      <c r="F23" s="32">
        <v>3777</v>
      </c>
      <c r="G23" s="6"/>
      <c r="H23" s="23" t="str">
        <f t="shared" si="0"/>
        <v xml:space="preserve"> </v>
      </c>
    </row>
    <row r="24" spans="2:8" ht="14.45" customHeight="1" x14ac:dyDescent="0.25">
      <c r="B24" s="29" t="s">
        <v>15</v>
      </c>
      <c r="C24" s="30" t="s">
        <v>98</v>
      </c>
      <c r="D24" s="35" t="s">
        <v>135</v>
      </c>
      <c r="E24" s="31">
        <v>5</v>
      </c>
      <c r="F24" s="32">
        <v>1423</v>
      </c>
      <c r="G24" s="6"/>
      <c r="H24" s="23" t="str">
        <f t="shared" si="0"/>
        <v xml:space="preserve"> </v>
      </c>
    </row>
    <row r="25" spans="2:8" ht="14.45" customHeight="1" x14ac:dyDescent="0.25">
      <c r="B25" s="29" t="s">
        <v>16</v>
      </c>
      <c r="C25" s="30" t="s">
        <v>99</v>
      </c>
      <c r="D25" s="35" t="s">
        <v>136</v>
      </c>
      <c r="E25" s="31">
        <v>5</v>
      </c>
      <c r="F25" s="32">
        <v>2577</v>
      </c>
      <c r="G25" s="6"/>
      <c r="H25" s="23" t="str">
        <f t="shared" si="0"/>
        <v xml:space="preserve"> </v>
      </c>
    </row>
    <row r="26" spans="2:8" ht="14.45" customHeight="1" x14ac:dyDescent="0.25">
      <c r="B26" s="29" t="s">
        <v>17</v>
      </c>
      <c r="C26" s="30" t="s">
        <v>100</v>
      </c>
      <c r="D26" s="35" t="s">
        <v>135</v>
      </c>
      <c r="E26" s="31">
        <v>5</v>
      </c>
      <c r="F26" s="32">
        <v>8900</v>
      </c>
      <c r="G26" s="6"/>
      <c r="H26" s="23" t="str">
        <f t="shared" si="0"/>
        <v xml:space="preserve"> </v>
      </c>
    </row>
    <row r="27" spans="2:8" x14ac:dyDescent="0.25">
      <c r="B27" s="29" t="s">
        <v>18</v>
      </c>
      <c r="C27" s="30" t="s">
        <v>101</v>
      </c>
      <c r="D27" s="35" t="s">
        <v>135</v>
      </c>
      <c r="E27" s="31">
        <v>5</v>
      </c>
      <c r="F27" s="32">
        <v>9401</v>
      </c>
      <c r="G27" s="6"/>
      <c r="H27" s="23" t="str">
        <f t="shared" si="0"/>
        <v xml:space="preserve"> </v>
      </c>
    </row>
    <row r="28" spans="2:8" ht="30" x14ac:dyDescent="0.25">
      <c r="B28" s="29" t="s">
        <v>19</v>
      </c>
      <c r="C28" s="30" t="s">
        <v>142</v>
      </c>
      <c r="D28" s="35" t="s">
        <v>135</v>
      </c>
      <c r="E28" s="31">
        <v>5</v>
      </c>
      <c r="F28" s="32">
        <v>3336</v>
      </c>
      <c r="G28" s="6"/>
      <c r="H28" s="23" t="str">
        <f t="shared" si="0"/>
        <v xml:space="preserve"> </v>
      </c>
    </row>
    <row r="29" spans="2:8" x14ac:dyDescent="0.25">
      <c r="B29" s="29" t="s">
        <v>20</v>
      </c>
      <c r="C29" s="30" t="s">
        <v>102</v>
      </c>
      <c r="D29" s="35" t="s">
        <v>135</v>
      </c>
      <c r="E29" s="31">
        <v>5</v>
      </c>
      <c r="F29" s="32">
        <v>0</v>
      </c>
      <c r="G29" s="6"/>
      <c r="H29" s="23" t="str">
        <f t="shared" si="0"/>
        <v xml:space="preserve"> </v>
      </c>
    </row>
    <row r="30" spans="2:8" x14ac:dyDescent="0.25">
      <c r="B30" s="29" t="s">
        <v>103</v>
      </c>
      <c r="C30" s="30" t="s">
        <v>104</v>
      </c>
      <c r="D30" s="35" t="s">
        <v>135</v>
      </c>
      <c r="E30" s="31">
        <v>3</v>
      </c>
      <c r="F30" s="32">
        <v>772</v>
      </c>
      <c r="G30" s="6"/>
      <c r="H30" s="23" t="str">
        <f t="shared" si="0"/>
        <v xml:space="preserve"> </v>
      </c>
    </row>
    <row r="31" spans="2:8" x14ac:dyDescent="0.25">
      <c r="B31" s="29" t="s">
        <v>21</v>
      </c>
      <c r="C31" s="30" t="s">
        <v>105</v>
      </c>
      <c r="D31" s="35" t="s">
        <v>135</v>
      </c>
      <c r="E31" s="31">
        <v>5</v>
      </c>
      <c r="F31" s="32">
        <v>2538</v>
      </c>
      <c r="G31" s="6"/>
      <c r="H31" s="23" t="str">
        <f t="shared" si="0"/>
        <v xml:space="preserve"> </v>
      </c>
    </row>
    <row r="32" spans="2:8" x14ac:dyDescent="0.25">
      <c r="B32" s="29" t="s">
        <v>22</v>
      </c>
      <c r="C32" s="30" t="s">
        <v>148</v>
      </c>
      <c r="D32" s="35" t="s">
        <v>136</v>
      </c>
      <c r="E32" s="31">
        <v>5</v>
      </c>
      <c r="F32" s="32">
        <v>5080</v>
      </c>
      <c r="G32" s="6"/>
      <c r="H32" s="23" t="str">
        <f t="shared" si="0"/>
        <v xml:space="preserve"> </v>
      </c>
    </row>
    <row r="33" spans="2:8" x14ac:dyDescent="0.25">
      <c r="B33" s="29" t="s">
        <v>23</v>
      </c>
      <c r="C33" s="30" t="s">
        <v>106</v>
      </c>
      <c r="D33" s="35" t="s">
        <v>135</v>
      </c>
      <c r="E33" s="31">
        <v>5</v>
      </c>
      <c r="F33" s="32">
        <v>2646</v>
      </c>
      <c r="G33" s="6"/>
      <c r="H33" s="23" t="str">
        <f t="shared" si="0"/>
        <v xml:space="preserve"> </v>
      </c>
    </row>
    <row r="34" spans="2:8" x14ac:dyDescent="0.25">
      <c r="B34" s="29" t="s">
        <v>24</v>
      </c>
      <c r="C34" s="30" t="s">
        <v>107</v>
      </c>
      <c r="D34" s="35" t="s">
        <v>135</v>
      </c>
      <c r="E34" s="31">
        <v>5</v>
      </c>
      <c r="F34" s="32">
        <v>2050</v>
      </c>
      <c r="G34" s="6"/>
      <c r="H34" s="23" t="str">
        <f t="shared" si="0"/>
        <v xml:space="preserve"> </v>
      </c>
    </row>
    <row r="35" spans="2:8" x14ac:dyDescent="0.25">
      <c r="B35" s="29" t="s">
        <v>25</v>
      </c>
      <c r="C35" s="30" t="s">
        <v>108</v>
      </c>
      <c r="D35" s="35" t="s">
        <v>135</v>
      </c>
      <c r="E35" s="31">
        <v>5</v>
      </c>
      <c r="F35" s="32">
        <v>4339</v>
      </c>
      <c r="G35" s="6"/>
      <c r="H35" s="23" t="str">
        <f t="shared" si="0"/>
        <v xml:space="preserve"> </v>
      </c>
    </row>
    <row r="36" spans="2:8" x14ac:dyDescent="0.25">
      <c r="B36" s="29" t="s">
        <v>26</v>
      </c>
      <c r="C36" s="30" t="s">
        <v>109</v>
      </c>
      <c r="D36" s="35" t="s">
        <v>135</v>
      </c>
      <c r="E36" s="31">
        <v>5</v>
      </c>
      <c r="F36" s="32">
        <v>5662</v>
      </c>
      <c r="G36" s="6"/>
      <c r="H36" s="23" t="str">
        <f t="shared" si="0"/>
        <v xml:space="preserve"> </v>
      </c>
    </row>
    <row r="37" spans="2:8" ht="30" x14ac:dyDescent="0.25">
      <c r="B37" s="29" t="s">
        <v>27</v>
      </c>
      <c r="C37" s="30" t="s">
        <v>110</v>
      </c>
      <c r="D37" s="35" t="s">
        <v>136</v>
      </c>
      <c r="E37" s="31">
        <v>5</v>
      </c>
      <c r="F37" s="32">
        <v>2402</v>
      </c>
      <c r="G37" s="6"/>
      <c r="H37" s="23" t="str">
        <f t="shared" si="0"/>
        <v xml:space="preserve"> </v>
      </c>
    </row>
    <row r="38" spans="2:8" x14ac:dyDescent="0.25">
      <c r="B38" s="29" t="s">
        <v>28</v>
      </c>
      <c r="C38" s="30" t="s">
        <v>143</v>
      </c>
      <c r="D38" s="35" t="s">
        <v>135</v>
      </c>
      <c r="E38" s="31">
        <v>5</v>
      </c>
      <c r="F38" s="32">
        <v>2918</v>
      </c>
      <c r="G38" s="6"/>
      <c r="H38" s="23" t="str">
        <f t="shared" si="0"/>
        <v xml:space="preserve"> </v>
      </c>
    </row>
    <row r="39" spans="2:8" x14ac:dyDescent="0.25">
      <c r="B39" s="29" t="s">
        <v>29</v>
      </c>
      <c r="C39" s="30" t="s">
        <v>111</v>
      </c>
      <c r="D39" s="35" t="s">
        <v>136</v>
      </c>
      <c r="E39" s="31">
        <v>5</v>
      </c>
      <c r="F39" s="32">
        <v>3510</v>
      </c>
      <c r="G39" s="6"/>
      <c r="H39" s="23" t="str">
        <f t="shared" si="0"/>
        <v xml:space="preserve"> </v>
      </c>
    </row>
    <row r="40" spans="2:8" x14ac:dyDescent="0.25">
      <c r="B40" s="29" t="s">
        <v>30</v>
      </c>
      <c r="C40" s="30" t="s">
        <v>149</v>
      </c>
      <c r="D40" s="35" t="s">
        <v>135</v>
      </c>
      <c r="E40" s="31">
        <v>5</v>
      </c>
      <c r="F40" s="32">
        <v>10874</v>
      </c>
      <c r="G40" s="6"/>
      <c r="H40" s="23" t="str">
        <f t="shared" si="0"/>
        <v xml:space="preserve"> </v>
      </c>
    </row>
    <row r="41" spans="2:8" x14ac:dyDescent="0.25">
      <c r="B41" s="29" t="s">
        <v>31</v>
      </c>
      <c r="C41" s="30" t="s">
        <v>147</v>
      </c>
      <c r="D41" s="35" t="s">
        <v>135</v>
      </c>
      <c r="E41" s="31">
        <v>5</v>
      </c>
      <c r="F41" s="32">
        <v>3118</v>
      </c>
      <c r="G41" s="6"/>
      <c r="H41" s="23" t="str">
        <f t="shared" si="0"/>
        <v xml:space="preserve"> </v>
      </c>
    </row>
    <row r="42" spans="2:8" ht="28.5" customHeight="1" x14ac:dyDescent="0.25">
      <c r="B42" s="29" t="s">
        <v>112</v>
      </c>
      <c r="C42" s="30" t="s">
        <v>113</v>
      </c>
      <c r="D42" s="35" t="s">
        <v>135</v>
      </c>
      <c r="E42" s="31">
        <v>2</v>
      </c>
      <c r="F42" s="33">
        <v>1243</v>
      </c>
      <c r="G42" s="6"/>
      <c r="H42" s="23" t="str">
        <f t="shared" si="0"/>
        <v xml:space="preserve"> </v>
      </c>
    </row>
    <row r="43" spans="2:8" ht="30" x14ac:dyDescent="0.25">
      <c r="B43" s="29" t="s">
        <v>32</v>
      </c>
      <c r="C43" s="30" t="s">
        <v>114</v>
      </c>
      <c r="D43" s="35" t="s">
        <v>135</v>
      </c>
      <c r="E43" s="31">
        <v>5</v>
      </c>
      <c r="F43" s="32">
        <v>2528</v>
      </c>
      <c r="G43" s="6"/>
      <c r="H43" s="23" t="str">
        <f t="shared" si="0"/>
        <v xml:space="preserve"> </v>
      </c>
    </row>
    <row r="44" spans="2:8" x14ac:dyDescent="0.25">
      <c r="B44" s="29" t="s">
        <v>33</v>
      </c>
      <c r="C44" s="30" t="s">
        <v>146</v>
      </c>
      <c r="D44" s="35" t="s">
        <v>135</v>
      </c>
      <c r="E44" s="31">
        <v>5</v>
      </c>
      <c r="F44" s="32">
        <v>4506</v>
      </c>
      <c r="G44" s="6"/>
      <c r="H44" s="23" t="str">
        <f t="shared" si="0"/>
        <v xml:space="preserve"> </v>
      </c>
    </row>
    <row r="45" spans="2:8" x14ac:dyDescent="0.25">
      <c r="B45" s="29" t="s">
        <v>34</v>
      </c>
      <c r="C45" s="30" t="s">
        <v>115</v>
      </c>
      <c r="D45" s="35" t="s">
        <v>135</v>
      </c>
      <c r="E45" s="31">
        <v>3</v>
      </c>
      <c r="F45" s="32">
        <v>1879</v>
      </c>
      <c r="G45" s="6"/>
      <c r="H45" s="23" t="str">
        <f t="shared" si="0"/>
        <v xml:space="preserve"> </v>
      </c>
    </row>
    <row r="46" spans="2:8" x14ac:dyDescent="0.25">
      <c r="B46" s="29" t="s">
        <v>35</v>
      </c>
      <c r="C46" s="30" t="s">
        <v>116</v>
      </c>
      <c r="D46" s="35" t="s">
        <v>135</v>
      </c>
      <c r="E46" s="31">
        <v>3</v>
      </c>
      <c r="F46" s="32">
        <v>1473</v>
      </c>
      <c r="G46" s="6"/>
      <c r="H46" s="23" t="str">
        <f t="shared" si="0"/>
        <v xml:space="preserve"> </v>
      </c>
    </row>
    <row r="47" spans="2:8" x14ac:dyDescent="0.25">
      <c r="B47" s="29" t="s">
        <v>36</v>
      </c>
      <c r="C47" s="30" t="s">
        <v>117</v>
      </c>
      <c r="D47" s="35" t="s">
        <v>135</v>
      </c>
      <c r="E47" s="31">
        <v>5</v>
      </c>
      <c r="F47" s="32">
        <v>5291</v>
      </c>
      <c r="G47" s="6"/>
      <c r="H47" s="23" t="str">
        <f t="shared" si="0"/>
        <v xml:space="preserve"> </v>
      </c>
    </row>
    <row r="48" spans="2:8" x14ac:dyDescent="0.25">
      <c r="B48" s="29" t="s">
        <v>37</v>
      </c>
      <c r="C48" s="30" t="s">
        <v>118</v>
      </c>
      <c r="D48" s="35" t="s">
        <v>135</v>
      </c>
      <c r="E48" s="31">
        <v>5</v>
      </c>
      <c r="F48" s="32">
        <v>10719</v>
      </c>
      <c r="G48" s="6"/>
      <c r="H48" s="23" t="str">
        <f t="shared" si="0"/>
        <v xml:space="preserve"> </v>
      </c>
    </row>
    <row r="49" spans="2:8" x14ac:dyDescent="0.25">
      <c r="B49" s="29" t="s">
        <v>38</v>
      </c>
      <c r="C49" s="30" t="s">
        <v>119</v>
      </c>
      <c r="D49" s="35" t="s">
        <v>135</v>
      </c>
      <c r="E49" s="31">
        <v>5</v>
      </c>
      <c r="F49" s="32">
        <v>1708</v>
      </c>
      <c r="G49" s="6"/>
      <c r="H49" s="23" t="str">
        <f t="shared" si="0"/>
        <v xml:space="preserve"> </v>
      </c>
    </row>
    <row r="50" spans="2:8" ht="30" x14ac:dyDescent="0.25">
      <c r="B50" s="29" t="s">
        <v>39</v>
      </c>
      <c r="C50" s="30" t="s">
        <v>120</v>
      </c>
      <c r="D50" s="35" t="s">
        <v>135</v>
      </c>
      <c r="E50" s="31">
        <v>5</v>
      </c>
      <c r="F50" s="32">
        <v>5896</v>
      </c>
      <c r="G50" s="6"/>
      <c r="H50" s="23" t="str">
        <f t="shared" si="0"/>
        <v xml:space="preserve"> </v>
      </c>
    </row>
    <row r="51" spans="2:8" x14ac:dyDescent="0.25">
      <c r="B51" s="29" t="s">
        <v>40</v>
      </c>
      <c r="C51" s="30" t="s">
        <v>121</v>
      </c>
      <c r="D51" s="35" t="s">
        <v>136</v>
      </c>
      <c r="E51" s="31">
        <v>3</v>
      </c>
      <c r="F51" s="33">
        <v>1886</v>
      </c>
      <c r="G51" s="6"/>
      <c r="H51" s="23" t="str">
        <f t="shared" si="0"/>
        <v xml:space="preserve"> </v>
      </c>
    </row>
    <row r="52" spans="2:8" ht="30" x14ac:dyDescent="0.25">
      <c r="B52" s="29" t="s">
        <v>41</v>
      </c>
      <c r="C52" s="30" t="s">
        <v>122</v>
      </c>
      <c r="D52" s="35" t="s">
        <v>135</v>
      </c>
      <c r="E52" s="31">
        <v>5</v>
      </c>
      <c r="F52" s="32">
        <v>5537</v>
      </c>
      <c r="G52" s="6"/>
      <c r="H52" s="23" t="str">
        <f t="shared" si="0"/>
        <v xml:space="preserve"> </v>
      </c>
    </row>
    <row r="53" spans="2:8" x14ac:dyDescent="0.25">
      <c r="B53" s="29" t="s">
        <v>42</v>
      </c>
      <c r="C53" s="30" t="s">
        <v>123</v>
      </c>
      <c r="D53" s="35" t="s">
        <v>136</v>
      </c>
      <c r="E53" s="31">
        <v>5</v>
      </c>
      <c r="F53" s="32">
        <v>2305</v>
      </c>
      <c r="G53" s="6"/>
      <c r="H53" s="23" t="str">
        <f t="shared" si="0"/>
        <v xml:space="preserve"> </v>
      </c>
    </row>
    <row r="54" spans="2:8" x14ac:dyDescent="0.25">
      <c r="B54" s="29" t="s">
        <v>124</v>
      </c>
      <c r="C54" s="30" t="s">
        <v>125</v>
      </c>
      <c r="D54" s="35" t="s">
        <v>136</v>
      </c>
      <c r="E54" s="31">
        <v>5</v>
      </c>
      <c r="F54" s="33">
        <v>1418</v>
      </c>
      <c r="G54" s="6"/>
      <c r="H54" s="23" t="str">
        <f t="shared" si="0"/>
        <v xml:space="preserve"> </v>
      </c>
    </row>
    <row r="55" spans="2:8" x14ac:dyDescent="0.25">
      <c r="B55" s="29" t="s">
        <v>43</v>
      </c>
      <c r="C55" s="30" t="s">
        <v>126</v>
      </c>
      <c r="D55" s="35" t="s">
        <v>135</v>
      </c>
      <c r="E55" s="31">
        <v>5</v>
      </c>
      <c r="F55" s="32">
        <v>12660</v>
      </c>
      <c r="G55" s="6"/>
      <c r="H55" s="23" t="str">
        <f t="shared" si="0"/>
        <v xml:space="preserve"> </v>
      </c>
    </row>
    <row r="56" spans="2:8" x14ac:dyDescent="0.25">
      <c r="B56" s="29" t="s">
        <v>127</v>
      </c>
      <c r="C56" s="30" t="s">
        <v>128</v>
      </c>
      <c r="D56" s="35" t="s">
        <v>136</v>
      </c>
      <c r="E56" s="31">
        <v>3</v>
      </c>
      <c r="F56" s="33">
        <v>0</v>
      </c>
      <c r="G56" s="6"/>
      <c r="H56" s="23" t="str">
        <f t="shared" si="0"/>
        <v xml:space="preserve"> </v>
      </c>
    </row>
    <row r="57" spans="2:8" x14ac:dyDescent="0.25">
      <c r="B57" s="29" t="s">
        <v>44</v>
      </c>
      <c r="C57" s="30" t="s">
        <v>129</v>
      </c>
      <c r="D57" s="35" t="s">
        <v>136</v>
      </c>
      <c r="E57" s="31">
        <v>3</v>
      </c>
      <c r="F57" s="32">
        <v>1747</v>
      </c>
      <c r="G57" s="6"/>
      <c r="H57" s="23" t="str">
        <f t="shared" si="0"/>
        <v xml:space="preserve"> </v>
      </c>
    </row>
    <row r="58" spans="2:8" ht="30.75" thickBot="1" x14ac:dyDescent="0.3">
      <c r="B58" s="29" t="s">
        <v>130</v>
      </c>
      <c r="C58" s="30" t="s">
        <v>131</v>
      </c>
      <c r="D58" s="35" t="s">
        <v>135</v>
      </c>
      <c r="E58" s="31">
        <v>5</v>
      </c>
      <c r="F58" s="34">
        <v>2146</v>
      </c>
      <c r="G58" s="6"/>
      <c r="H58" s="23" t="str">
        <f t="shared" si="0"/>
        <v xml:space="preserve"> </v>
      </c>
    </row>
    <row r="59" spans="2:8" ht="15.75" thickBot="1" x14ac:dyDescent="0.3">
      <c r="B59" s="7" t="s">
        <v>2</v>
      </c>
      <c r="C59" s="20"/>
      <c r="D59" s="20"/>
      <c r="E59" s="20"/>
      <c r="F59" s="21">
        <f>SUM(F16:F58)</f>
        <v>170307</v>
      </c>
      <c r="G59" s="8"/>
      <c r="H59" s="21">
        <f>SUM(H16:H58)</f>
        <v>0</v>
      </c>
    </row>
  </sheetData>
  <mergeCells count="2">
    <mergeCell ref="B7:G7"/>
    <mergeCell ref="B9:G9"/>
  </mergeCells>
  <dataValidations count="1">
    <dataValidation type="list" allowBlank="1" showInputMessage="1" showErrorMessage="1" sqref="G16:G58" xr:uid="{00000000-0002-0000-0000-000000000000}">
      <formula1>"YES,NO"</formula1>
    </dataValidation>
  </dataValidations>
  <printOptions gridLines="1"/>
  <pageMargins left="0.7" right="0.7" top="0.75" bottom="0.75" header="0.3" footer="0.3"/>
  <pageSetup scale="56" orientation="portrait" r:id="rId1"/>
  <headerFooter>
    <oddFooter>&amp;L&amp;Z&amp;F&amp;C&amp;Z&amp;F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9"/>
  <sheetViews>
    <sheetView topLeftCell="A8" workbookViewId="0"/>
  </sheetViews>
  <sheetFormatPr defaultColWidth="8.7109375" defaultRowHeight="15" x14ac:dyDescent="0.25"/>
  <cols>
    <col min="1" max="1" width="46.85546875" customWidth="1"/>
    <col min="2" max="2" width="16.42578125" customWidth="1"/>
    <col min="3" max="3" width="12.140625" customWidth="1"/>
    <col min="4" max="4" width="14.85546875" customWidth="1"/>
  </cols>
  <sheetData>
    <row r="1" spans="1:5" x14ac:dyDescent="0.25">
      <c r="A1" s="13" t="s">
        <v>141</v>
      </c>
    </row>
    <row r="2" spans="1:5" x14ac:dyDescent="0.25">
      <c r="A2" s="13" t="s">
        <v>0</v>
      </c>
    </row>
    <row r="4" spans="1:5" ht="30.6" customHeight="1" x14ac:dyDescent="0.25">
      <c r="A4" s="13" t="s">
        <v>77</v>
      </c>
      <c r="B4" s="40"/>
      <c r="C4" s="40"/>
      <c r="D4" s="40"/>
      <c r="E4" s="40"/>
    </row>
    <row r="7" spans="1:5" x14ac:dyDescent="0.25">
      <c r="A7" s="13" t="s">
        <v>1</v>
      </c>
    </row>
    <row r="8" spans="1:5" ht="30" x14ac:dyDescent="0.25">
      <c r="A8" s="10" t="s">
        <v>58</v>
      </c>
    </row>
    <row r="10" spans="1:5" x14ac:dyDescent="0.25">
      <c r="C10" s="12" t="s">
        <v>59</v>
      </c>
    </row>
    <row r="11" spans="1:5" s="10" customFormat="1" ht="45.75" thickBot="1" x14ac:dyDescent="0.3">
      <c r="A11" s="16" t="s">
        <v>67</v>
      </c>
      <c r="B11" s="10" t="s">
        <v>54</v>
      </c>
      <c r="C11" s="11" t="s">
        <v>48</v>
      </c>
      <c r="D11" s="11" t="s">
        <v>55</v>
      </c>
      <c r="E11" s="10" t="s">
        <v>45</v>
      </c>
    </row>
    <row r="12" spans="1:5" s="10" customFormat="1" ht="15.75" thickBot="1" x14ac:dyDescent="0.3">
      <c r="A12" s="4" t="s">
        <v>73</v>
      </c>
      <c r="B12" s="9"/>
      <c r="C12" s="24">
        <f>'Congregate Sites'!H59</f>
        <v>0</v>
      </c>
      <c r="D12" s="3">
        <f t="shared" ref="D12:D14" si="0">B12*C12</f>
        <v>0</v>
      </c>
    </row>
    <row r="13" spans="1:5" ht="33.6" customHeight="1" thickBot="1" x14ac:dyDescent="0.3">
      <c r="A13" s="4" t="s">
        <v>72</v>
      </c>
      <c r="B13" s="9"/>
      <c r="C13" s="25">
        <f>'Congregate Sites'!H59</f>
        <v>0</v>
      </c>
      <c r="D13" s="3">
        <f t="shared" si="0"/>
        <v>0</v>
      </c>
    </row>
    <row r="14" spans="1:5" ht="15.75" thickBot="1" x14ac:dyDescent="0.3">
      <c r="A14" s="1" t="s">
        <v>46</v>
      </c>
      <c r="B14" s="9"/>
      <c r="C14" s="25">
        <f>'Congregate Sites'!H59</f>
        <v>0</v>
      </c>
      <c r="D14" s="3">
        <f t="shared" si="0"/>
        <v>0</v>
      </c>
    </row>
    <row r="15" spans="1:5" ht="15.75" thickBot="1" x14ac:dyDescent="0.3">
      <c r="A15" s="1" t="s">
        <v>2</v>
      </c>
      <c r="B15" s="3">
        <f>SUM(B12:B14)</f>
        <v>0</v>
      </c>
      <c r="D15" s="3">
        <f>SUM(D12:D14)</f>
        <v>0</v>
      </c>
    </row>
    <row r="18" spans="1:3" x14ac:dyDescent="0.25">
      <c r="A18" s="13" t="s">
        <v>3</v>
      </c>
    </row>
    <row r="19" spans="1:3" ht="60" x14ac:dyDescent="0.25">
      <c r="A19" s="10" t="s">
        <v>68</v>
      </c>
    </row>
    <row r="20" spans="1:3" x14ac:dyDescent="0.25">
      <c r="A20" s="13"/>
    </row>
    <row r="21" spans="1:3" ht="15.75" thickBot="1" x14ac:dyDescent="0.3">
      <c r="B21" s="12" t="s">
        <v>5</v>
      </c>
      <c r="C21" s="12" t="s">
        <v>6</v>
      </c>
    </row>
    <row r="22" spans="1:3" ht="15.75" thickBot="1" x14ac:dyDescent="0.3">
      <c r="A22" s="1" t="s">
        <v>49</v>
      </c>
      <c r="B22" s="9"/>
      <c r="C22" s="3" t="e">
        <f>ROUND(B22/C13,2)</f>
        <v>#DIV/0!</v>
      </c>
    </row>
    <row r="23" spans="1:3" ht="15.75" thickBot="1" x14ac:dyDescent="0.3">
      <c r="A23" s="1" t="s">
        <v>50</v>
      </c>
      <c r="B23" s="9">
        <v>0</v>
      </c>
      <c r="C23" s="3" t="e">
        <f>ROUND(B23/C13,2)</f>
        <v>#DIV/0!</v>
      </c>
    </row>
    <row r="24" spans="1:3" ht="15.75" thickBot="1" x14ac:dyDescent="0.3">
      <c r="A24" s="1" t="s">
        <v>51</v>
      </c>
      <c r="B24" s="3">
        <f>SUM(B22:B23)</f>
        <v>0</v>
      </c>
      <c r="C24" s="3" t="e">
        <f>SUM(C22:C23)</f>
        <v>#DIV/0!</v>
      </c>
    </row>
    <row r="25" spans="1:3" ht="30.6" customHeight="1" thickBot="1" x14ac:dyDescent="0.3">
      <c r="A25" s="4" t="s">
        <v>47</v>
      </c>
      <c r="B25" s="3">
        <f>D15-B24</f>
        <v>0</v>
      </c>
      <c r="C25" s="3" t="e">
        <f>C26-C24</f>
        <v>#DIV/0!</v>
      </c>
    </row>
    <row r="26" spans="1:3" ht="15.75" thickBot="1" x14ac:dyDescent="0.3">
      <c r="A26" s="1" t="s">
        <v>4</v>
      </c>
      <c r="B26" s="3">
        <f>B24+B25</f>
        <v>0</v>
      </c>
      <c r="C26" s="3">
        <f>B15</f>
        <v>0</v>
      </c>
    </row>
    <row r="28" spans="1:3" x14ac:dyDescent="0.25">
      <c r="B28" s="2"/>
    </row>
    <row r="29" spans="1:3" ht="30" x14ac:dyDescent="0.25">
      <c r="A29" s="10" t="s">
        <v>139</v>
      </c>
    </row>
  </sheetData>
  <mergeCells count="1">
    <mergeCell ref="B4:E4"/>
  </mergeCells>
  <pageMargins left="0.45" right="0.4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407A8-62A8-4450-9BD5-3629F2092689}">
  <dimension ref="B1:F59"/>
  <sheetViews>
    <sheetView topLeftCell="A23" workbookViewId="0">
      <selection activeCell="C32" sqref="C32"/>
    </sheetView>
  </sheetViews>
  <sheetFormatPr defaultRowHeight="15" x14ac:dyDescent="0.25"/>
  <cols>
    <col min="1" max="1" width="4.85546875" customWidth="1"/>
    <col min="2" max="2" width="21.42578125" customWidth="1"/>
    <col min="3" max="3" width="36.7109375" customWidth="1"/>
    <col min="4" max="4" width="13.140625" customWidth="1"/>
    <col min="5" max="5" width="15.85546875" customWidth="1"/>
    <col min="6" max="6" width="11.5703125" customWidth="1"/>
  </cols>
  <sheetData>
    <row r="1" spans="2:6" x14ac:dyDescent="0.25">
      <c r="B1" s="13" t="s">
        <v>140</v>
      </c>
      <c r="C1" s="13"/>
    </row>
    <row r="2" spans="2:6" x14ac:dyDescent="0.25">
      <c r="B2" s="13" t="s">
        <v>0</v>
      </c>
      <c r="C2" s="13"/>
    </row>
    <row r="4" spans="2:6" x14ac:dyDescent="0.25">
      <c r="B4" s="13" t="s">
        <v>79</v>
      </c>
      <c r="C4" s="13"/>
    </row>
    <row r="5" spans="2:6" x14ac:dyDescent="0.25">
      <c r="B5" t="s">
        <v>53</v>
      </c>
    </row>
    <row r="7" spans="2:6" ht="47.25" customHeight="1" x14ac:dyDescent="0.25">
      <c r="B7" s="41" t="s">
        <v>87</v>
      </c>
      <c r="C7" s="41"/>
      <c r="D7" s="41"/>
      <c r="E7" s="41"/>
      <c r="F7" s="10"/>
    </row>
    <row r="9" spans="2:6" ht="47.25" customHeight="1" x14ac:dyDescent="0.25">
      <c r="B9" s="41" t="s">
        <v>88</v>
      </c>
      <c r="C9" s="41"/>
      <c r="D9" s="41"/>
      <c r="E9" s="41"/>
      <c r="F9" s="10"/>
    </row>
    <row r="10" spans="2:6" x14ac:dyDescent="0.25">
      <c r="B10" s="10"/>
      <c r="C10" s="10"/>
      <c r="D10" s="10"/>
      <c r="E10" s="10"/>
    </row>
    <row r="12" spans="2:6" ht="27.95" customHeight="1" x14ac:dyDescent="0.25">
      <c r="B12" s="13" t="s">
        <v>7</v>
      </c>
      <c r="C12" s="27"/>
      <c r="D12" s="10"/>
      <c r="E12" s="10"/>
      <c r="F12" s="10"/>
    </row>
    <row r="14" spans="2:6" ht="15.75" thickBot="1" x14ac:dyDescent="0.3"/>
    <row r="15" spans="2:6" ht="75.75" thickBot="1" x14ac:dyDescent="0.3">
      <c r="B15" s="1" t="s">
        <v>8</v>
      </c>
      <c r="C15" s="26" t="s">
        <v>86</v>
      </c>
      <c r="D15" s="5" t="s">
        <v>84</v>
      </c>
      <c r="E15" s="5" t="s">
        <v>80</v>
      </c>
      <c r="F15" s="5" t="s">
        <v>71</v>
      </c>
    </row>
    <row r="16" spans="2:6" ht="14.45" customHeight="1" x14ac:dyDescent="0.25">
      <c r="B16" s="29" t="s">
        <v>145</v>
      </c>
      <c r="C16" s="30" t="s">
        <v>89</v>
      </c>
      <c r="D16" s="38">
        <v>0</v>
      </c>
      <c r="E16" s="6"/>
      <c r="F16" s="22" t="str">
        <f>IF(E16="YES",D16," ")</f>
        <v xml:space="preserve"> </v>
      </c>
    </row>
    <row r="17" spans="2:6" ht="14.45" customHeight="1" x14ac:dyDescent="0.25">
      <c r="B17" s="29" t="s">
        <v>9</v>
      </c>
      <c r="C17" s="30" t="s">
        <v>90</v>
      </c>
      <c r="D17" s="38">
        <v>3170</v>
      </c>
      <c r="E17" s="6"/>
      <c r="F17" s="23" t="str">
        <f t="shared" ref="F17:F58" si="0">IF(E17="YES",D17," ")</f>
        <v xml:space="preserve"> </v>
      </c>
    </row>
    <row r="18" spans="2:6" ht="14.45" customHeight="1" x14ac:dyDescent="0.25">
      <c r="B18" s="29" t="s">
        <v>10</v>
      </c>
      <c r="C18" s="30" t="s">
        <v>91</v>
      </c>
      <c r="D18" s="38">
        <v>0</v>
      </c>
      <c r="E18" s="6"/>
      <c r="F18" s="23" t="str">
        <f t="shared" si="0"/>
        <v xml:space="preserve"> </v>
      </c>
    </row>
    <row r="19" spans="2:6" ht="14.45" customHeight="1" x14ac:dyDescent="0.25">
      <c r="B19" s="29" t="s">
        <v>92</v>
      </c>
      <c r="C19" s="30" t="s">
        <v>93</v>
      </c>
      <c r="D19" s="38">
        <v>12181</v>
      </c>
      <c r="E19" s="6"/>
      <c r="F19" s="23" t="str">
        <f t="shared" si="0"/>
        <v xml:space="preserve"> </v>
      </c>
    </row>
    <row r="20" spans="2:6" ht="14.45" customHeight="1" x14ac:dyDescent="0.25">
      <c r="B20" s="29" t="s">
        <v>11</v>
      </c>
      <c r="C20" s="30" t="s">
        <v>94</v>
      </c>
      <c r="D20" s="38">
        <v>0</v>
      </c>
      <c r="E20" s="6"/>
      <c r="F20" s="23" t="str">
        <f t="shared" si="0"/>
        <v xml:space="preserve"> </v>
      </c>
    </row>
    <row r="21" spans="2:6" ht="14.45" customHeight="1" x14ac:dyDescent="0.25">
      <c r="B21" s="29" t="s">
        <v>12</v>
      </c>
      <c r="C21" s="30" t="s">
        <v>95</v>
      </c>
      <c r="D21" s="38">
        <v>0</v>
      </c>
      <c r="E21" s="6"/>
      <c r="F21" s="23" t="str">
        <f t="shared" si="0"/>
        <v xml:space="preserve"> </v>
      </c>
    </row>
    <row r="22" spans="2:6" ht="14.45" customHeight="1" x14ac:dyDescent="0.25">
      <c r="B22" s="29" t="s">
        <v>13</v>
      </c>
      <c r="C22" s="30" t="s">
        <v>96</v>
      </c>
      <c r="D22" s="38">
        <v>0</v>
      </c>
      <c r="E22" s="6"/>
      <c r="F22" s="23" t="str">
        <f t="shared" si="0"/>
        <v xml:space="preserve"> </v>
      </c>
    </row>
    <row r="23" spans="2:6" ht="14.45" customHeight="1" x14ac:dyDescent="0.25">
      <c r="B23" s="29" t="s">
        <v>14</v>
      </c>
      <c r="C23" s="30" t="s">
        <v>97</v>
      </c>
      <c r="D23" s="38">
        <v>2229</v>
      </c>
      <c r="E23" s="6"/>
      <c r="F23" s="23" t="str">
        <f t="shared" si="0"/>
        <v xml:space="preserve"> </v>
      </c>
    </row>
    <row r="24" spans="2:6" ht="14.45" customHeight="1" x14ac:dyDescent="0.25">
      <c r="B24" s="29" t="s">
        <v>15</v>
      </c>
      <c r="C24" s="30" t="s">
        <v>98</v>
      </c>
      <c r="D24" s="38">
        <v>0</v>
      </c>
      <c r="E24" s="6"/>
      <c r="F24" s="23" t="str">
        <f t="shared" si="0"/>
        <v xml:space="preserve"> </v>
      </c>
    </row>
    <row r="25" spans="2:6" ht="14.45" customHeight="1" x14ac:dyDescent="0.25">
      <c r="B25" s="29" t="s">
        <v>16</v>
      </c>
      <c r="C25" s="30" t="s">
        <v>99</v>
      </c>
      <c r="D25" s="38">
        <v>400</v>
      </c>
      <c r="E25" s="6"/>
      <c r="F25" s="23" t="str">
        <f t="shared" si="0"/>
        <v xml:space="preserve"> </v>
      </c>
    </row>
    <row r="26" spans="2:6" ht="14.45" customHeight="1" x14ac:dyDescent="0.25">
      <c r="B26" s="29" t="s">
        <v>17</v>
      </c>
      <c r="C26" s="30" t="s">
        <v>100</v>
      </c>
      <c r="D26" s="38">
        <v>11916</v>
      </c>
      <c r="E26" s="6"/>
      <c r="F26" s="23" t="str">
        <f t="shared" si="0"/>
        <v xml:space="preserve"> </v>
      </c>
    </row>
    <row r="27" spans="2:6" x14ac:dyDescent="0.25">
      <c r="B27" s="29" t="s">
        <v>18</v>
      </c>
      <c r="C27" s="30" t="s">
        <v>101</v>
      </c>
      <c r="D27" s="38">
        <v>3586</v>
      </c>
      <c r="E27" s="6"/>
      <c r="F27" s="23" t="str">
        <f t="shared" si="0"/>
        <v xml:space="preserve"> </v>
      </c>
    </row>
    <row r="28" spans="2:6" ht="30" x14ac:dyDescent="0.25">
      <c r="B28" s="29" t="s">
        <v>19</v>
      </c>
      <c r="C28" s="30" t="s">
        <v>142</v>
      </c>
      <c r="D28" s="38">
        <v>446</v>
      </c>
      <c r="E28" s="6"/>
      <c r="F28" s="23" t="str">
        <f t="shared" si="0"/>
        <v xml:space="preserve"> </v>
      </c>
    </row>
    <row r="29" spans="2:6" x14ac:dyDescent="0.25">
      <c r="B29" s="29" t="s">
        <v>20</v>
      </c>
      <c r="C29" s="30" t="s">
        <v>102</v>
      </c>
      <c r="D29" s="38">
        <v>0</v>
      </c>
      <c r="E29" s="6"/>
      <c r="F29" s="23" t="str">
        <f t="shared" si="0"/>
        <v xml:space="preserve"> </v>
      </c>
    </row>
    <row r="30" spans="2:6" x14ac:dyDescent="0.25">
      <c r="B30" s="29" t="s">
        <v>103</v>
      </c>
      <c r="C30" s="30" t="s">
        <v>104</v>
      </c>
      <c r="D30" s="38">
        <v>1510</v>
      </c>
      <c r="E30" s="6"/>
      <c r="F30" s="23" t="str">
        <f t="shared" si="0"/>
        <v xml:space="preserve"> </v>
      </c>
    </row>
    <row r="31" spans="2:6" x14ac:dyDescent="0.25">
      <c r="B31" s="29" t="s">
        <v>21</v>
      </c>
      <c r="C31" s="30" t="s">
        <v>105</v>
      </c>
      <c r="D31" s="38">
        <v>446</v>
      </c>
      <c r="E31" s="6"/>
      <c r="F31" s="23" t="str">
        <f t="shared" si="0"/>
        <v xml:space="preserve"> </v>
      </c>
    </row>
    <row r="32" spans="2:6" x14ac:dyDescent="0.25">
      <c r="B32" s="29" t="s">
        <v>22</v>
      </c>
      <c r="C32" s="30" t="s">
        <v>148</v>
      </c>
      <c r="D32" s="38">
        <v>0</v>
      </c>
      <c r="E32" s="6"/>
      <c r="F32" s="23" t="str">
        <f t="shared" si="0"/>
        <v xml:space="preserve"> </v>
      </c>
    </row>
    <row r="33" spans="2:6" x14ac:dyDescent="0.25">
      <c r="B33" s="29" t="s">
        <v>23</v>
      </c>
      <c r="C33" s="30" t="s">
        <v>106</v>
      </c>
      <c r="D33" s="38">
        <v>0</v>
      </c>
      <c r="E33" s="6"/>
      <c r="F33" s="23" t="str">
        <f t="shared" si="0"/>
        <v xml:space="preserve"> </v>
      </c>
    </row>
    <row r="34" spans="2:6" x14ac:dyDescent="0.25">
      <c r="B34" s="29" t="s">
        <v>24</v>
      </c>
      <c r="C34" s="30" t="s">
        <v>107</v>
      </c>
      <c r="D34" s="38">
        <v>0</v>
      </c>
      <c r="E34" s="6"/>
      <c r="F34" s="23" t="str">
        <f t="shared" si="0"/>
        <v xml:space="preserve"> </v>
      </c>
    </row>
    <row r="35" spans="2:6" x14ac:dyDescent="0.25">
      <c r="B35" s="29" t="s">
        <v>25</v>
      </c>
      <c r="C35" s="30" t="s">
        <v>108</v>
      </c>
      <c r="D35" s="38">
        <v>0</v>
      </c>
      <c r="E35" s="6"/>
      <c r="F35" s="23" t="str">
        <f t="shared" si="0"/>
        <v xml:space="preserve"> </v>
      </c>
    </row>
    <row r="36" spans="2:6" x14ac:dyDescent="0.25">
      <c r="B36" s="29" t="s">
        <v>26</v>
      </c>
      <c r="C36" s="30" t="s">
        <v>109</v>
      </c>
      <c r="D36" s="38">
        <v>11527</v>
      </c>
      <c r="E36" s="6"/>
      <c r="F36" s="23" t="str">
        <f t="shared" si="0"/>
        <v xml:space="preserve"> </v>
      </c>
    </row>
    <row r="37" spans="2:6" ht="30" x14ac:dyDescent="0.25">
      <c r="B37" s="29" t="s">
        <v>27</v>
      </c>
      <c r="C37" s="30" t="s">
        <v>110</v>
      </c>
      <c r="D37" s="38">
        <v>1464</v>
      </c>
      <c r="E37" s="6"/>
      <c r="F37" s="23" t="str">
        <f t="shared" si="0"/>
        <v xml:space="preserve"> </v>
      </c>
    </row>
    <row r="38" spans="2:6" x14ac:dyDescent="0.25">
      <c r="B38" s="29" t="s">
        <v>28</v>
      </c>
      <c r="C38" s="30" t="s">
        <v>143</v>
      </c>
      <c r="D38" s="38">
        <v>300</v>
      </c>
      <c r="E38" s="6"/>
      <c r="F38" s="23" t="str">
        <f t="shared" si="0"/>
        <v xml:space="preserve"> </v>
      </c>
    </row>
    <row r="39" spans="2:6" x14ac:dyDescent="0.25">
      <c r="B39" s="29" t="s">
        <v>29</v>
      </c>
      <c r="C39" s="30" t="s">
        <v>111</v>
      </c>
      <c r="D39" s="38">
        <v>1851</v>
      </c>
      <c r="E39" s="6"/>
      <c r="F39" s="23" t="str">
        <f t="shared" si="0"/>
        <v xml:space="preserve"> </v>
      </c>
    </row>
    <row r="40" spans="2:6" ht="30" x14ac:dyDescent="0.25">
      <c r="B40" s="29" t="s">
        <v>30</v>
      </c>
      <c r="C40" s="30" t="s">
        <v>144</v>
      </c>
      <c r="D40" s="38">
        <v>8461</v>
      </c>
      <c r="E40" s="6"/>
      <c r="F40" s="23" t="str">
        <f t="shared" si="0"/>
        <v xml:space="preserve"> </v>
      </c>
    </row>
    <row r="41" spans="2:6" x14ac:dyDescent="0.25">
      <c r="B41" s="29" t="s">
        <v>31</v>
      </c>
      <c r="C41" s="30" t="s">
        <v>147</v>
      </c>
      <c r="D41" s="38">
        <v>0</v>
      </c>
      <c r="E41" s="6"/>
      <c r="F41" s="23" t="str">
        <f t="shared" si="0"/>
        <v xml:space="preserve"> </v>
      </c>
    </row>
    <row r="42" spans="2:6" ht="30" x14ac:dyDescent="0.25">
      <c r="B42" s="29" t="s">
        <v>112</v>
      </c>
      <c r="C42" s="30" t="s">
        <v>113</v>
      </c>
      <c r="D42" s="38">
        <v>0</v>
      </c>
      <c r="E42" s="6"/>
      <c r="F42" s="23" t="str">
        <f t="shared" si="0"/>
        <v xml:space="preserve"> </v>
      </c>
    </row>
    <row r="43" spans="2:6" ht="30" x14ac:dyDescent="0.25">
      <c r="B43" s="29" t="s">
        <v>32</v>
      </c>
      <c r="C43" s="30" t="s">
        <v>114</v>
      </c>
      <c r="D43" s="38">
        <v>1245</v>
      </c>
      <c r="E43" s="6"/>
      <c r="F43" s="23" t="str">
        <f t="shared" si="0"/>
        <v xml:space="preserve"> </v>
      </c>
    </row>
    <row r="44" spans="2:6" x14ac:dyDescent="0.25">
      <c r="B44" s="29" t="s">
        <v>33</v>
      </c>
      <c r="C44" s="30" t="s">
        <v>146</v>
      </c>
      <c r="D44" s="38">
        <v>565</v>
      </c>
      <c r="E44" s="6"/>
      <c r="F44" s="23" t="str">
        <f t="shared" si="0"/>
        <v xml:space="preserve"> </v>
      </c>
    </row>
    <row r="45" spans="2:6" x14ac:dyDescent="0.25">
      <c r="B45" s="29" t="s">
        <v>34</v>
      </c>
      <c r="C45" s="30" t="s">
        <v>115</v>
      </c>
      <c r="D45" s="38">
        <v>0</v>
      </c>
      <c r="E45" s="6"/>
      <c r="F45" s="23" t="str">
        <f t="shared" si="0"/>
        <v xml:space="preserve"> </v>
      </c>
    </row>
    <row r="46" spans="2:6" x14ac:dyDescent="0.25">
      <c r="B46" s="29" t="s">
        <v>35</v>
      </c>
      <c r="C46" s="30" t="s">
        <v>116</v>
      </c>
      <c r="D46" s="38">
        <v>403</v>
      </c>
      <c r="E46" s="6"/>
      <c r="F46" s="23" t="str">
        <f t="shared" si="0"/>
        <v xml:space="preserve"> </v>
      </c>
    </row>
    <row r="47" spans="2:6" x14ac:dyDescent="0.25">
      <c r="B47" s="29" t="s">
        <v>36</v>
      </c>
      <c r="C47" s="30" t="s">
        <v>117</v>
      </c>
      <c r="D47" s="38">
        <v>8240</v>
      </c>
      <c r="E47" s="6"/>
      <c r="F47" s="23" t="str">
        <f t="shared" si="0"/>
        <v xml:space="preserve"> </v>
      </c>
    </row>
    <row r="48" spans="2:6" x14ac:dyDescent="0.25">
      <c r="B48" s="29" t="s">
        <v>37</v>
      </c>
      <c r="C48" s="30" t="s">
        <v>118</v>
      </c>
      <c r="D48" s="38">
        <v>3968</v>
      </c>
      <c r="E48" s="6"/>
      <c r="F48" s="23" t="str">
        <f t="shared" si="0"/>
        <v xml:space="preserve"> </v>
      </c>
    </row>
    <row r="49" spans="2:6" x14ac:dyDescent="0.25">
      <c r="B49" s="29" t="s">
        <v>38</v>
      </c>
      <c r="C49" s="30" t="s">
        <v>119</v>
      </c>
      <c r="D49" s="38">
        <v>1375</v>
      </c>
      <c r="E49" s="6"/>
      <c r="F49" s="23" t="str">
        <f t="shared" si="0"/>
        <v xml:space="preserve"> </v>
      </c>
    </row>
    <row r="50" spans="2:6" ht="30" x14ac:dyDescent="0.25">
      <c r="B50" s="29" t="s">
        <v>39</v>
      </c>
      <c r="C50" s="30" t="s">
        <v>120</v>
      </c>
      <c r="D50" s="38">
        <v>15236</v>
      </c>
      <c r="E50" s="6"/>
      <c r="F50" s="23" t="str">
        <f t="shared" si="0"/>
        <v xml:space="preserve"> </v>
      </c>
    </row>
    <row r="51" spans="2:6" x14ac:dyDescent="0.25">
      <c r="B51" s="29" t="s">
        <v>40</v>
      </c>
      <c r="C51" s="30" t="s">
        <v>121</v>
      </c>
      <c r="D51" s="38">
        <v>1402</v>
      </c>
      <c r="E51" s="6"/>
      <c r="F51" s="23" t="str">
        <f t="shared" si="0"/>
        <v xml:space="preserve"> </v>
      </c>
    </row>
    <row r="52" spans="2:6" ht="30" x14ac:dyDescent="0.25">
      <c r="B52" s="29" t="s">
        <v>41</v>
      </c>
      <c r="C52" s="30" t="s">
        <v>122</v>
      </c>
      <c r="D52" s="38">
        <v>14980</v>
      </c>
      <c r="E52" s="6"/>
      <c r="F52" s="23" t="str">
        <f t="shared" si="0"/>
        <v xml:space="preserve"> </v>
      </c>
    </row>
    <row r="53" spans="2:6" ht="30" x14ac:dyDescent="0.25">
      <c r="B53" s="29" t="s">
        <v>42</v>
      </c>
      <c r="C53" s="30" t="s">
        <v>123</v>
      </c>
      <c r="D53" s="38">
        <v>138</v>
      </c>
      <c r="E53" s="6"/>
      <c r="F53" s="23" t="str">
        <f t="shared" si="0"/>
        <v xml:space="preserve"> </v>
      </c>
    </row>
    <row r="54" spans="2:6" x14ac:dyDescent="0.25">
      <c r="B54" s="29" t="s">
        <v>124</v>
      </c>
      <c r="C54" s="30" t="s">
        <v>125</v>
      </c>
      <c r="D54" s="38">
        <v>8</v>
      </c>
      <c r="E54" s="6"/>
      <c r="F54" s="23" t="str">
        <f t="shared" si="0"/>
        <v xml:space="preserve"> </v>
      </c>
    </row>
    <row r="55" spans="2:6" x14ac:dyDescent="0.25">
      <c r="B55" s="29" t="s">
        <v>43</v>
      </c>
      <c r="C55" s="30" t="s">
        <v>126</v>
      </c>
      <c r="D55" s="38">
        <v>5182</v>
      </c>
      <c r="E55" s="6"/>
      <c r="F55" s="23" t="str">
        <f t="shared" si="0"/>
        <v xml:space="preserve"> </v>
      </c>
    </row>
    <row r="56" spans="2:6" x14ac:dyDescent="0.25">
      <c r="B56" s="29" t="s">
        <v>127</v>
      </c>
      <c r="C56" s="30" t="s">
        <v>128</v>
      </c>
      <c r="D56" s="38">
        <v>0</v>
      </c>
      <c r="E56" s="6"/>
      <c r="F56" s="23" t="str">
        <f t="shared" si="0"/>
        <v xml:space="preserve"> </v>
      </c>
    </row>
    <row r="57" spans="2:6" x14ac:dyDescent="0.25">
      <c r="B57" s="29" t="s">
        <v>44</v>
      </c>
      <c r="C57" s="30" t="s">
        <v>129</v>
      </c>
      <c r="D57" s="38">
        <v>0</v>
      </c>
      <c r="E57" s="6"/>
      <c r="F57" s="23" t="str">
        <f t="shared" si="0"/>
        <v xml:space="preserve"> </v>
      </c>
    </row>
    <row r="58" spans="2:6" ht="30.75" thickBot="1" x14ac:dyDescent="0.3">
      <c r="B58" s="29" t="s">
        <v>130</v>
      </c>
      <c r="C58" s="30" t="s">
        <v>131</v>
      </c>
      <c r="D58" s="38">
        <v>129</v>
      </c>
      <c r="E58" s="6"/>
      <c r="F58" s="23" t="str">
        <f t="shared" si="0"/>
        <v xml:space="preserve"> </v>
      </c>
    </row>
    <row r="59" spans="2:6" ht="15.75" thickBot="1" x14ac:dyDescent="0.3">
      <c r="B59" s="7" t="s">
        <v>2</v>
      </c>
      <c r="C59" s="20"/>
      <c r="D59" s="21">
        <f>SUM(D16:D58)</f>
        <v>112358</v>
      </c>
      <c r="E59" s="8"/>
      <c r="F59" s="21">
        <f>SUM(F16:F58)</f>
        <v>0</v>
      </c>
    </row>
  </sheetData>
  <mergeCells count="2">
    <mergeCell ref="B7:E7"/>
    <mergeCell ref="B9:E9"/>
  </mergeCells>
  <dataValidations count="1">
    <dataValidation type="list" allowBlank="1" showInputMessage="1" showErrorMessage="1" sqref="E16:E58" xr:uid="{35262BD0-F1AC-4B51-B348-16A974BD97CB}">
      <formula1>"YES,NO"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1"/>
  <sheetViews>
    <sheetView workbookViewId="0"/>
  </sheetViews>
  <sheetFormatPr defaultRowHeight="15" x14ac:dyDescent="0.25"/>
  <cols>
    <col min="1" max="1" width="4.28515625" customWidth="1"/>
    <col min="2" max="2" width="50.85546875" customWidth="1"/>
    <col min="3" max="3" width="14.7109375" customWidth="1"/>
    <col min="4" max="4" width="11.42578125" customWidth="1"/>
    <col min="5" max="5" width="12.85546875" customWidth="1"/>
  </cols>
  <sheetData>
    <row r="1" spans="1:6" x14ac:dyDescent="0.25">
      <c r="A1" s="13" t="s">
        <v>141</v>
      </c>
    </row>
    <row r="2" spans="1:6" x14ac:dyDescent="0.25">
      <c r="A2" s="13" t="s">
        <v>0</v>
      </c>
    </row>
    <row r="3" spans="1:6" x14ac:dyDescent="0.25">
      <c r="B3" t="s">
        <v>45</v>
      </c>
    </row>
    <row r="4" spans="1:6" x14ac:dyDescent="0.25">
      <c r="A4" s="13" t="s">
        <v>85</v>
      </c>
    </row>
    <row r="6" spans="1:6" ht="30" x14ac:dyDescent="0.25">
      <c r="B6" s="10" t="s">
        <v>57</v>
      </c>
    </row>
    <row r="9" spans="1:6" ht="27.95" customHeight="1" x14ac:dyDescent="0.25">
      <c r="B9" s="15" t="s">
        <v>77</v>
      </c>
      <c r="C9" s="42"/>
      <c r="D9" s="42"/>
      <c r="E9" s="42"/>
      <c r="F9" s="42"/>
    </row>
    <row r="11" spans="1:6" x14ac:dyDescent="0.25">
      <c r="D11" s="12"/>
    </row>
    <row r="12" spans="1:6" ht="60.75" thickBot="1" x14ac:dyDescent="0.3">
      <c r="B12" s="13" t="s">
        <v>66</v>
      </c>
      <c r="C12" s="11" t="s">
        <v>54</v>
      </c>
      <c r="D12" s="11" t="s">
        <v>82</v>
      </c>
      <c r="E12" s="11" t="s">
        <v>55</v>
      </c>
    </row>
    <row r="13" spans="1:6" ht="15.75" thickBot="1" x14ac:dyDescent="0.3">
      <c r="B13" s="1" t="s">
        <v>73</v>
      </c>
      <c r="C13" s="9"/>
      <c r="D13" s="24">
        <f>'Frozen Meal Sites'!F59</f>
        <v>0</v>
      </c>
      <c r="E13" s="3">
        <f t="shared" ref="E13:E15" si="0">C13*D13</f>
        <v>0</v>
      </c>
    </row>
    <row r="14" spans="1:6" ht="30.75" thickBot="1" x14ac:dyDescent="0.3">
      <c r="B14" s="4" t="s">
        <v>72</v>
      </c>
      <c r="C14" s="9"/>
      <c r="D14" s="25">
        <f>'Frozen Meal Sites'!F59</f>
        <v>0</v>
      </c>
      <c r="E14" s="3">
        <f t="shared" si="0"/>
        <v>0</v>
      </c>
    </row>
    <row r="15" spans="1:6" ht="15.75" thickBot="1" x14ac:dyDescent="0.3">
      <c r="B15" s="1" t="s">
        <v>46</v>
      </c>
      <c r="C15" s="9"/>
      <c r="D15" s="25">
        <f>'Frozen Meal Sites'!F59</f>
        <v>0</v>
      </c>
      <c r="E15" s="3">
        <f t="shared" si="0"/>
        <v>0</v>
      </c>
    </row>
    <row r="16" spans="1:6" ht="15.75" thickBot="1" x14ac:dyDescent="0.3">
      <c r="B16" s="1" t="s">
        <v>2</v>
      </c>
      <c r="C16" s="3">
        <f>SUM(C13:C15)</f>
        <v>0</v>
      </c>
      <c r="E16" s="3">
        <f>SUM(E13:E15)</f>
        <v>0</v>
      </c>
    </row>
    <row r="20" spans="2:4" x14ac:dyDescent="0.25">
      <c r="B20" s="13" t="s">
        <v>3</v>
      </c>
    </row>
    <row r="21" spans="2:4" ht="60" x14ac:dyDescent="0.25">
      <c r="B21" s="10" t="s">
        <v>68</v>
      </c>
    </row>
    <row r="22" spans="2:4" x14ac:dyDescent="0.25">
      <c r="B22" s="13"/>
    </row>
    <row r="23" spans="2:4" ht="15.75" thickBot="1" x14ac:dyDescent="0.3">
      <c r="C23" s="12" t="s">
        <v>5</v>
      </c>
      <c r="D23" s="12" t="s">
        <v>6</v>
      </c>
    </row>
    <row r="24" spans="2:4" ht="15.75" thickBot="1" x14ac:dyDescent="0.3">
      <c r="B24" s="1" t="s">
        <v>49</v>
      </c>
      <c r="C24" s="9"/>
      <c r="D24" s="3" t="e">
        <f>ROUND(C24/D15,2)</f>
        <v>#DIV/0!</v>
      </c>
    </row>
    <row r="25" spans="2:4" ht="15.75" thickBot="1" x14ac:dyDescent="0.3">
      <c r="B25" s="1" t="s">
        <v>50</v>
      </c>
      <c r="C25" s="9">
        <v>0</v>
      </c>
      <c r="D25" s="3" t="e">
        <f>ROUND(C25/D15,2)</f>
        <v>#DIV/0!</v>
      </c>
    </row>
    <row r="26" spans="2:4" ht="15.75" thickBot="1" x14ac:dyDescent="0.3">
      <c r="B26" s="1" t="s">
        <v>51</v>
      </c>
      <c r="C26" s="3">
        <f>SUM(C24:C25)</f>
        <v>0</v>
      </c>
      <c r="D26" s="3" t="e">
        <f>SUM(D24:D25)</f>
        <v>#DIV/0!</v>
      </c>
    </row>
    <row r="27" spans="2:4" ht="30.75" thickBot="1" x14ac:dyDescent="0.3">
      <c r="B27" s="4" t="s">
        <v>47</v>
      </c>
      <c r="C27" s="3">
        <f>E16-C26</f>
        <v>0</v>
      </c>
      <c r="D27" s="3" t="e">
        <f>D28-D26</f>
        <v>#DIV/0!</v>
      </c>
    </row>
    <row r="28" spans="2:4" ht="15.75" thickBot="1" x14ac:dyDescent="0.3">
      <c r="B28" s="1" t="s">
        <v>4</v>
      </c>
      <c r="C28" s="3">
        <f>C26+C27</f>
        <v>0</v>
      </c>
      <c r="D28" s="3">
        <f>C16</f>
        <v>0</v>
      </c>
    </row>
    <row r="31" spans="2:4" ht="30" x14ac:dyDescent="0.25">
      <c r="B31" s="10" t="s">
        <v>81</v>
      </c>
    </row>
  </sheetData>
  <mergeCells count="1">
    <mergeCell ref="C9:F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
  <sheetViews>
    <sheetView workbookViewId="0">
      <selection activeCell="E4" sqref="E4"/>
    </sheetView>
  </sheetViews>
  <sheetFormatPr defaultRowHeight="15" x14ac:dyDescent="0.25"/>
  <cols>
    <col min="1" max="1" width="4.7109375" customWidth="1"/>
    <col min="2" max="2" width="45" customWidth="1"/>
    <col min="3" max="3" width="11.42578125" customWidth="1"/>
  </cols>
  <sheetData>
    <row r="1" spans="1:6" x14ac:dyDescent="0.25">
      <c r="A1" s="13" t="s">
        <v>141</v>
      </c>
    </row>
    <row r="2" spans="1:6" x14ac:dyDescent="0.25">
      <c r="A2" s="13" t="s">
        <v>0</v>
      </c>
    </row>
    <row r="4" spans="1:6" x14ac:dyDescent="0.25">
      <c r="A4" s="13" t="s">
        <v>56</v>
      </c>
    </row>
    <row r="7" spans="1:6" ht="57" customHeight="1" x14ac:dyDescent="0.25">
      <c r="B7" s="41" t="s">
        <v>78</v>
      </c>
      <c r="C7" s="41"/>
      <c r="D7" s="41"/>
    </row>
    <row r="9" spans="1:6" ht="38.450000000000003" customHeight="1" x14ac:dyDescent="0.25">
      <c r="B9" s="15" t="s">
        <v>77</v>
      </c>
      <c r="C9" s="43"/>
      <c r="D9" s="43"/>
      <c r="E9" s="43"/>
      <c r="F9" s="43"/>
    </row>
    <row r="11" spans="1:6" x14ac:dyDescent="0.25">
      <c r="B11" s="14"/>
    </row>
    <row r="12" spans="1:6" x14ac:dyDescent="0.25">
      <c r="B12" t="s">
        <v>63</v>
      </c>
    </row>
    <row r="14" spans="1:6" x14ac:dyDescent="0.25">
      <c r="B14" s="14"/>
    </row>
    <row r="15" spans="1:6" x14ac:dyDescent="0.25">
      <c r="B15" t="s">
        <v>60</v>
      </c>
    </row>
    <row r="17" spans="2:4" x14ac:dyDescent="0.25">
      <c r="B17" s="14"/>
      <c r="D17" s="14"/>
    </row>
    <row r="18" spans="2:4" x14ac:dyDescent="0.25">
      <c r="B18" t="s">
        <v>62</v>
      </c>
      <c r="D18" t="s">
        <v>61</v>
      </c>
    </row>
    <row r="22" spans="2:4" ht="30.75" thickBot="1" x14ac:dyDescent="0.3">
      <c r="B22" s="16" t="s">
        <v>74</v>
      </c>
      <c r="C22" s="19" t="s">
        <v>54</v>
      </c>
    </row>
    <row r="23" spans="2:4" ht="15.75" thickBot="1" x14ac:dyDescent="0.3">
      <c r="B23" s="4" t="s">
        <v>73</v>
      </c>
      <c r="C23" s="18"/>
    </row>
    <row r="24" spans="2:4" ht="30.75" thickBot="1" x14ac:dyDescent="0.3">
      <c r="B24" s="4" t="s">
        <v>52</v>
      </c>
      <c r="C24" s="18"/>
    </row>
    <row r="25" spans="2:4" ht="15.75" thickBot="1" x14ac:dyDescent="0.3">
      <c r="B25" s="1" t="s">
        <v>46</v>
      </c>
      <c r="C25" s="18"/>
    </row>
    <row r="26" spans="2:4" ht="15.75" thickBot="1" x14ac:dyDescent="0.3">
      <c r="B26" s="1" t="s">
        <v>2</v>
      </c>
      <c r="C26" s="3">
        <f>SUM(C23:C25)</f>
        <v>0</v>
      </c>
    </row>
    <row r="27" spans="2:4" ht="15.75" thickBot="1" x14ac:dyDescent="0.3"/>
    <row r="28" spans="2:4" ht="30.75" thickBot="1" x14ac:dyDescent="0.3">
      <c r="B28" s="4" t="s">
        <v>64</v>
      </c>
      <c r="C28" s="14"/>
    </row>
    <row r="29" spans="2:4" ht="15.75" thickBot="1" x14ac:dyDescent="0.3">
      <c r="B29" s="1" t="s">
        <v>65</v>
      </c>
      <c r="C29" s="17">
        <f>ROUND(C28*C26,2)</f>
        <v>0</v>
      </c>
    </row>
    <row r="33" spans="2:3" ht="30.75" thickBot="1" x14ac:dyDescent="0.3">
      <c r="B33" s="16" t="s">
        <v>75</v>
      </c>
      <c r="C33" s="19" t="s">
        <v>54</v>
      </c>
    </row>
    <row r="34" spans="2:3" ht="15.75" thickBot="1" x14ac:dyDescent="0.3">
      <c r="B34" s="4" t="s">
        <v>73</v>
      </c>
      <c r="C34" s="18"/>
    </row>
    <row r="35" spans="2:3" ht="30.75" thickBot="1" x14ac:dyDescent="0.3">
      <c r="B35" s="4" t="s">
        <v>52</v>
      </c>
      <c r="C35" s="18"/>
    </row>
    <row r="36" spans="2:3" ht="15.75" thickBot="1" x14ac:dyDescent="0.3">
      <c r="B36" s="1" t="s">
        <v>46</v>
      </c>
      <c r="C36" s="18"/>
    </row>
    <row r="37" spans="2:3" ht="15.75" thickBot="1" x14ac:dyDescent="0.3">
      <c r="B37" s="1" t="s">
        <v>2</v>
      </c>
      <c r="C37" s="3">
        <f>SUM(C34:C36)</f>
        <v>0</v>
      </c>
    </row>
    <row r="38" spans="2:3" ht="15.75" thickBot="1" x14ac:dyDescent="0.3"/>
    <row r="39" spans="2:3" ht="30.75" thickBot="1" x14ac:dyDescent="0.3">
      <c r="B39" s="4" t="s">
        <v>76</v>
      </c>
      <c r="C39" s="14"/>
    </row>
    <row r="40" spans="2:3" ht="15.75" thickBot="1" x14ac:dyDescent="0.3">
      <c r="B40" s="1" t="s">
        <v>65</v>
      </c>
      <c r="C40" s="17">
        <f>ROUND(C39*C37,2)</f>
        <v>0</v>
      </c>
    </row>
  </sheetData>
  <mergeCells count="2">
    <mergeCell ref="C9:F9"/>
    <mergeCell ref="B7:D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Congregate Sites</vt:lpstr>
      <vt:lpstr>Congregate Price Proposal</vt:lpstr>
      <vt:lpstr>Frozen Meal Sites</vt:lpstr>
      <vt:lpstr>Frozen price proposal</vt:lpstr>
      <vt:lpstr>New Dining Sites</vt:lpstr>
    </vt:vector>
  </TitlesOfParts>
  <Company>County of Erie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Gregorczyk, Anthony</dc:creator>
  <cp:lastModifiedBy>Arnone, Susan</cp:lastModifiedBy>
  <cp:lastPrinted>2018-04-30T18:41:08Z</cp:lastPrinted>
  <dcterms:created xsi:type="dcterms:W3CDTF">2018-04-10T15:06:27Z</dcterms:created>
  <dcterms:modified xsi:type="dcterms:W3CDTF">2023-04-10T13:17:20Z</dcterms:modified>
</cp:coreProperties>
</file>